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<sst xmlns="http://schemas.openxmlformats.org/spreadsheetml/2006/main" count="27" uniqueCount="25">
  <si>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最高限价分析表</t>
  </si>
  <si>
    <t>工程名称：</t>
  </si>
  <si>
    <t>绿化村让一队高标准农田旁河道驳岸工程</t>
  </si>
  <si>
    <t>工程项目</t>
  </si>
  <si>
    <t>单位工程名称</t>
  </si>
  <si>
    <t>工程造价(元)</t>
  </si>
  <si>
    <t>其中暂估价（元）</t>
  </si>
  <si>
    <t>包括暂列金额、专业工程暂估价</t>
  </si>
  <si>
    <t>标底　</t>
  </si>
  <si>
    <t>合计（标底）</t>
  </si>
  <si>
    <t>其中</t>
  </si>
  <si>
    <t>　暂估价其他项目（材料暂估以外）明细</t>
  </si>
  <si>
    <t>金额（元）</t>
  </si>
  <si>
    <t>说明</t>
  </si>
  <si>
    <t>预留金</t>
  </si>
  <si>
    <t>合计</t>
  </si>
  <si>
    <t>最高限价</t>
  </si>
  <si>
    <t>限价让利比率</t>
  </si>
  <si>
    <t>计算公式</t>
  </si>
  <si>
    <t>（标底-暂估价汇总）*（1-限价让利比率）+暂估价汇总＝最高限价</t>
  </si>
  <si>
    <t>计算结果</t>
  </si>
  <si>
    <t>总体让利</t>
  </si>
  <si>
    <t>总体让利比率</t>
  </si>
  <si>
    <t xml:space="preserve">                           建设单位：无锡市惠山区洛社镇绿化村集体经济组织</t>
  </si>
  <si>
    <t xml:space="preserve">                                         招标代理机构：中企华建友工程管理有限公司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</si>
</sst>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\-0.00;"/>
    <numFmt numFmtId="177" formatCode="0.00_ "/>
  </numFmts>
  <fonts count="31">
    <font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0.5"/>
      <color indexed="8"/>
      <name val="宋体"/>
      <charset val="134"/>
    </font>
    <font>
      <sz val="10.5"/>
      <color rgb="FF000000"/>
      <name val="宋体"/>
      <charset val="134"/>
    </font>
    <font>
      <sz val="10.5"/>
      <color theme="1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49" applyNumberFormat="1" applyFont="1" applyFill="1" applyBorder="1" applyAlignment="1" applyProtection="1">
      <alignment horizontal="left" vertical="center" wrapText="1" readingOrder="1"/>
    </xf>
    <xf numFmtId="176" fontId="7" fillId="0" borderId="5" xfId="50" applyNumberFormat="1" applyFont="1" applyFill="1" applyBorder="1" applyAlignment="1" applyProtection="1">
      <alignment horizontal="right" vertical="center" wrapText="1" readingOrder="1"/>
    </xf>
    <xf numFmtId="0" fontId="6" fillId="0" borderId="4" xfId="0" applyFont="1" applyBorder="1" applyAlignment="1">
      <alignment horizontal="right" vertical="center" wrapText="1"/>
    </xf>
    <xf numFmtId="176" fontId="7" fillId="0" borderId="5" xfId="50" applyNumberFormat="1" applyFont="1" applyFill="1" applyBorder="1" applyAlignment="1" applyProtection="1">
      <alignment horizontal="center" vertical="center" wrapText="1" readingOrder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wrapText="1"/>
    </xf>
    <xf numFmtId="2" fontId="8" fillId="0" borderId="6" xfId="0" applyNumberFormat="1" applyFont="1" applyBorder="1" applyAlignment="1">
      <alignment horizontal="left" vertical="center" wrapText="1"/>
    </xf>
    <xf numFmtId="2" fontId="8" fillId="0" borderId="7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I13" sqref="I13"/>
    </sheetView>
  </sheetViews>
  <sheetFormatPr defaultColWidth="9" defaultRowHeight="13.5" outlineLevelCol="3"/>
  <cols>
    <col min="1" max="1" width="12.45" customWidth="1"/>
    <col min="2" max="2" width="40.125" customWidth="1"/>
    <col min="3" max="3" width="17.375" customWidth="1"/>
    <col min="4" max="4" width="18.8083333333333" customWidth="1"/>
    <col min="6" max="6" width="9.55"/>
    <col min="8" max="8" width="12.625"/>
    <col min="10" max="10" width="11.75"/>
  </cols>
  <sheetData>
    <row r="1" ht="33.75" customHeight="1" spans="1:4">
      <c r="A1" s="1" t="s">
        <v>0</v>
      </c>
      <c r="B1" s="1"/>
      <c r="C1" s="1"/>
      <c r="D1" s="1"/>
    </row>
    <row r="2" ht="35" customHeight="1" spans="1:4">
      <c r="A2" s="2" t="s">
        <v>1</v>
      </c>
      <c r="B2" s="2" t="s">
        <v>2</v>
      </c>
      <c r="C2" s="3"/>
      <c r="D2" s="3"/>
    </row>
    <row r="3" ht="21" customHeight="1" spans="1:4">
      <c r="A3" s="4" t="s">
        <v>3</v>
      </c>
      <c r="B3" s="4" t="s">
        <v>4</v>
      </c>
      <c r="C3" s="5" t="s">
        <v>5</v>
      </c>
      <c r="D3" s="6" t="s">
        <v>6</v>
      </c>
    </row>
    <row r="4" ht="28" customHeight="1" spans="1:4">
      <c r="A4" s="4"/>
      <c r="B4" s="4"/>
      <c r="C4" s="5"/>
      <c r="D4" s="7" t="s">
        <v>7</v>
      </c>
    </row>
    <row r="5" ht="26.25" customHeight="1" spans="1:4">
      <c r="A5" s="8">
        <v>1</v>
      </c>
      <c r="B5" s="9" t="str">
        <f>B2</f>
        <v>绿化村让一队高标准农田旁河道驳岸工程</v>
      </c>
      <c r="C5" s="10"/>
      <c r="D5" s="11"/>
    </row>
    <row r="6" ht="26.25" customHeight="1" spans="1:4">
      <c r="A6" s="8">
        <v>1.1</v>
      </c>
      <c r="B6" s="9" t="s">
        <v>2</v>
      </c>
      <c r="C6" s="12">
        <v>885881.81</v>
      </c>
      <c r="D6" s="13"/>
    </row>
    <row r="7" ht="26.25" customHeight="1" spans="1:4">
      <c r="A7" s="8"/>
      <c r="B7" s="14"/>
      <c r="C7" s="12"/>
      <c r="D7" s="13"/>
    </row>
    <row r="8" ht="26.25" customHeight="1" spans="1:4">
      <c r="A8" s="8"/>
      <c r="B8" s="14"/>
      <c r="C8" s="15"/>
      <c r="D8" s="13"/>
    </row>
    <row r="9" ht="26.25" customHeight="1" spans="1:4">
      <c r="A9" s="8"/>
      <c r="B9" s="14"/>
      <c r="C9" s="8"/>
      <c r="D9" s="13"/>
    </row>
    <row r="10" ht="26.25" customHeight="1" spans="1:4">
      <c r="A10" s="8"/>
      <c r="B10" s="14"/>
      <c r="C10" s="8"/>
      <c r="D10" s="13"/>
    </row>
    <row r="11" ht="26.25" customHeight="1" spans="1:4">
      <c r="A11" s="8"/>
      <c r="B11" s="14"/>
      <c r="C11" s="8"/>
      <c r="D11" s="13"/>
    </row>
    <row r="12" ht="26.25" customHeight="1" spans="1:4">
      <c r="A12" s="8" t="s">
        <v>8</v>
      </c>
      <c r="B12" s="14" t="s">
        <v>9</v>
      </c>
      <c r="C12" s="16">
        <f>SUM(C5:C11)</f>
        <v>885881.81</v>
      </c>
      <c r="D12" s="8">
        <f>SUM(D5:D9)</f>
        <v>0</v>
      </c>
    </row>
    <row r="13" ht="26.25" customHeight="1" spans="1:4">
      <c r="A13" s="13"/>
      <c r="B13" s="13"/>
      <c r="C13" s="13"/>
      <c r="D13" s="13"/>
    </row>
    <row r="14" ht="26.25" customHeight="1" spans="1:4">
      <c r="A14" s="8" t="s">
        <v>10</v>
      </c>
      <c r="B14" s="14" t="s">
        <v>11</v>
      </c>
      <c r="C14" s="8" t="s">
        <v>12</v>
      </c>
      <c r="D14" s="8" t="s">
        <v>13</v>
      </c>
    </row>
    <row r="15" ht="26.25" customHeight="1" spans="1:4">
      <c r="A15" s="8">
        <v>1</v>
      </c>
      <c r="B15" s="14" t="s">
        <v>14</v>
      </c>
      <c r="C15" s="8">
        <v>40000</v>
      </c>
      <c r="D15" s="8" t="s">
        <v>14</v>
      </c>
    </row>
    <row r="16" ht="26.25" customHeight="1" spans="1:4">
      <c r="A16" s="8"/>
      <c r="B16" s="14"/>
      <c r="C16" s="8"/>
      <c r="D16" s="13"/>
    </row>
    <row r="17" ht="26.25" customHeight="1" spans="1:4">
      <c r="A17" s="8" t="s">
        <v>15</v>
      </c>
      <c r="B17" s="14"/>
      <c r="C17" s="8">
        <f>C15+C16</f>
        <v>40000</v>
      </c>
      <c r="D17" s="13"/>
    </row>
    <row r="18" ht="26.25" customHeight="1" spans="1:4">
      <c r="A18" s="13"/>
      <c r="B18" s="13"/>
      <c r="C18" s="13"/>
      <c r="D18" s="13"/>
    </row>
    <row r="19" ht="26.25" customHeight="1" spans="1:4">
      <c r="A19" s="8" t="s">
        <v>16</v>
      </c>
      <c r="B19" s="17">
        <f>ROUNDDOWN(C21,2)+0.01</f>
        <v>801293.63</v>
      </c>
      <c r="C19" s="8" t="s">
        <v>17</v>
      </c>
      <c r="D19" s="18">
        <v>0.1</v>
      </c>
    </row>
    <row r="20" ht="26.25" customHeight="1" spans="1:4">
      <c r="A20" s="8" t="s">
        <v>18</v>
      </c>
      <c r="B20" s="14" t="s">
        <v>19</v>
      </c>
      <c r="C20" s="14"/>
      <c r="D20" s="14"/>
    </row>
    <row r="21" ht="26.25" customHeight="1" spans="1:4">
      <c r="A21" s="8" t="s">
        <v>20</v>
      </c>
      <c r="B21" s="19" t="str">
        <f>"("&amp;C12&amp;"-"&amp;C17&amp;")*(1-"&amp;D19&amp;")+"&amp;C17&amp;"="</f>
        <v>(885881.81-40000)*(1-0.1)+40000=</v>
      </c>
      <c r="C21" s="20">
        <f>(C12-C17)*(1-D19)+C17</f>
        <v>801293.629</v>
      </c>
      <c r="D21" s="21"/>
    </row>
    <row r="22" ht="26.25" customHeight="1" spans="1:4">
      <c r="A22" s="8" t="s">
        <v>21</v>
      </c>
      <c r="B22" s="15">
        <f>C12-B19</f>
        <v>84588.1800000001</v>
      </c>
      <c r="C22" s="8" t="s">
        <v>22</v>
      </c>
      <c r="D22" s="18">
        <f>1-B19/C12</f>
        <v>0.0954847238594955</v>
      </c>
    </row>
    <row r="23" spans="1:4">
      <c r="A23" s="22"/>
    </row>
    <row r="24" ht="22.5" customHeight="1" spans="1:4">
      <c r="A24" s="23" t="s">
        <v>23</v>
      </c>
      <c r="B24" s="23"/>
      <c r="C24" s="23"/>
      <c r="D24" s="23"/>
    </row>
    <row r="25" ht="22.5" customHeight="1" spans="1:4">
      <c r="A25" s="24" t="s">
        <v>24</v>
      </c>
      <c r="B25" s="24"/>
      <c r="C25" s="24"/>
      <c r="D25" s="24"/>
    </row>
    <row r="26" ht="22.5" customHeight="1" spans="1:4">
      <c r="A26" s="24"/>
      <c r="B26" s="24"/>
      <c r="C26" s="24"/>
      <c r="D26" s="24"/>
    </row>
  </sheetData>
  <mergeCells count="11">
    <mergeCell ref="A1:D1"/>
    <mergeCell ref="A13:D13"/>
    <mergeCell ref="A18:D18"/>
    <mergeCell ref="B20:D20"/>
    <mergeCell ref="C21:D21"/>
    <mergeCell ref="A24:D24"/>
    <mergeCell ref="A25:D25"/>
    <mergeCell ref="A26:D26"/>
    <mergeCell ref="A3:A4"/>
    <mergeCell ref="B3:B4"/>
    <mergeCell ref="C3:C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许卿</cp:lastModifiedBy>
  <dcterms:created xsi:type="dcterms:W3CDTF">2006-09-16T00:00:00Z</dcterms:created>
  <cp:lastPrinted>2019-10-12T07:33:00Z</cp:lastPrinted>
  <dcterms:modified xsi:type="dcterms:W3CDTF">2026-07-15T05:07:43Z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C1985AAD654D44DE8D12B192A6E250E3</vt:lpwstr>
  </property>
  <property fmtid="{D5CDD505-2E9C-101B-9397-08002B2CF9AE}" pid="4" name="CalculationRule">
    <vt:i4>0</vt:i4>
  </property>
</Properties>
</file>